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itank\Desktop\איתן\פארק תעשייה\מצלמות פארק תעשייה\פרוייקט טכנולוגי פארק תעשייה\"/>
    </mc:Choice>
  </mc:AlternateContent>
  <bookViews>
    <workbookView xWindow="0" yWindow="0" windowWidth="23040" windowHeight="8676"/>
  </bookViews>
  <sheets>
    <sheet name="כתב כמויות מכרז" sheetId="3"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3" l="1"/>
  <c r="A8" i="3"/>
  <c r="A9" i="3" s="1"/>
  <c r="A10" i="3" s="1"/>
  <c r="A11" i="3" s="1"/>
  <c r="A12" i="3" s="1"/>
  <c r="A13" i="3" s="1"/>
  <c r="A14" i="3" s="1"/>
  <c r="A15" i="3" s="1"/>
  <c r="A16" i="3" s="1"/>
  <c r="A17" i="3" s="1"/>
  <c r="A18" i="3" s="1"/>
  <c r="A19" i="3" s="1"/>
  <c r="F12" i="3"/>
  <c r="F61" i="3" l="1"/>
  <c r="F68" i="3" s="1"/>
  <c r="A59" i="3"/>
  <c r="A60" i="3" s="1"/>
  <c r="F9" i="3"/>
  <c r="F55" i="3" l="1"/>
  <c r="F56" i="3" s="1"/>
  <c r="F67" i="3" s="1"/>
  <c r="F51" i="3"/>
  <c r="F50" i="3"/>
  <c r="F49" i="3"/>
  <c r="F48" i="3"/>
  <c r="F47" i="3"/>
  <c r="F46" i="3"/>
  <c r="F45" i="3"/>
  <c r="F44" i="3"/>
  <c r="F43" i="3"/>
  <c r="F42" i="3"/>
  <c r="F41" i="3"/>
  <c r="F40" i="3"/>
  <c r="F39" i="3"/>
  <c r="F38" i="3"/>
  <c r="F37" i="3"/>
  <c r="F33" i="3"/>
  <c r="F32" i="3"/>
  <c r="F31" i="3"/>
  <c r="F30" i="3"/>
  <c r="F29" i="3"/>
  <c r="F28" i="3"/>
  <c r="F27" i="3"/>
  <c r="F26" i="3"/>
  <c r="F25" i="3"/>
  <c r="F24" i="3"/>
  <c r="F23" i="3"/>
  <c r="F19" i="3"/>
  <c r="F18" i="3"/>
  <c r="F17" i="3"/>
  <c r="F16" i="3"/>
  <c r="F15" i="3"/>
  <c r="F14" i="3"/>
  <c r="F11" i="3"/>
  <c r="F10" i="3"/>
  <c r="F8" i="3"/>
  <c r="F7" i="3"/>
  <c r="A7" i="3"/>
  <c r="F6" i="3"/>
  <c r="F52" i="3" l="1"/>
  <c r="F66" i="3" s="1"/>
  <c r="F34" i="3"/>
  <c r="F65" i="3" s="1"/>
  <c r="F20" i="3"/>
  <c r="F64" i="3" s="1"/>
  <c r="F69" i="3" l="1"/>
  <c r="A23" i="3" l="1"/>
  <c r="A24" i="3" s="1"/>
  <c r="A25" i="3" s="1"/>
  <c r="A26" i="3" s="1"/>
  <c r="A27" i="3" s="1"/>
  <c r="A28" i="3" s="1"/>
  <c r="A29" i="3" s="1"/>
  <c r="A30" i="3" s="1"/>
  <c r="A32" i="3"/>
  <c r="A31" i="3"/>
  <c r="A33" i="3" s="1"/>
  <c r="A37" i="3" s="1"/>
  <c r="A38" i="3" s="1"/>
  <c r="A39" i="3" s="1"/>
  <c r="A40" i="3" s="1"/>
  <c r="A41" i="3" s="1"/>
  <c r="A42" i="3" s="1"/>
  <c r="A43" i="3" s="1"/>
  <c r="A44" i="3" s="1"/>
  <c r="A45" i="3" s="1"/>
  <c r="A46" i="3" s="1"/>
  <c r="A47" i="3" s="1"/>
  <c r="F70" i="3"/>
  <c r="F71" i="3" s="1"/>
  <c r="A49" i="3" l="1"/>
  <c r="A50" i="3" s="1"/>
  <c r="A51" i="3" s="1"/>
  <c r="A48" i="3"/>
</calcChain>
</file>

<file path=xl/sharedStrings.xml><?xml version="1.0" encoding="utf-8"?>
<sst xmlns="http://schemas.openxmlformats.org/spreadsheetml/2006/main" count="134" uniqueCount="87">
  <si>
    <t xml:space="preserve">מס"ד </t>
  </si>
  <si>
    <t xml:space="preserve">תאור </t>
  </si>
  <si>
    <t>יחידה</t>
  </si>
  <si>
    <t>כמות</t>
  </si>
  <si>
    <t>מחיר יח'</t>
  </si>
  <si>
    <t>סה"כ מחיר</t>
  </si>
  <si>
    <t>יצרן</t>
  </si>
  <si>
    <t>דגם</t>
  </si>
  <si>
    <t>הערות</t>
  </si>
  <si>
    <t xml:space="preserve">א. </t>
  </si>
  <si>
    <t>יח'</t>
  </si>
  <si>
    <t>קומפ'</t>
  </si>
  <si>
    <t xml:space="preserve">ב. </t>
  </si>
  <si>
    <t>סה"כ מערכת הקלטה</t>
  </si>
  <si>
    <t>ד</t>
  </si>
  <si>
    <t>שונות</t>
  </si>
  <si>
    <t>סה"כ שונות</t>
  </si>
  <si>
    <t>ה</t>
  </si>
  <si>
    <t>סה"כ אחריות שרות ותחזוקה + שעות עבודה ברג'י</t>
  </si>
  <si>
    <t>א</t>
  </si>
  <si>
    <t>ב</t>
  </si>
  <si>
    <t>אחריות שרות ותחזוקה + שעות עבודה ברג'י</t>
  </si>
  <si>
    <t xml:space="preserve">סה"כ אחריות שרות ותחזוקה </t>
  </si>
  <si>
    <t xml:space="preserve">סה"כ </t>
  </si>
  <si>
    <t>מערכת שו"ב, הקלטה ושרתים.</t>
  </si>
  <si>
    <t>למען הסר ספק כל הסעיפים ללא יוצא מן הכלל יכללו במחיר היחידה המוגש פה ע"י הקבלן את: תיכנון סופי, יבוא, הובלה, אספקה, התקנה, הפעלה, הרצה, כיול כדרישת היועץ, הכנסה לשירות, שירות ואחריות לשלוש שנים, תיאום מול כל הגופים הנדרשים, הוצאת היתרים מכל גוף או רשות ככל שיידרש, הכנת ספרות, שרטוטים, סכמות, חדשנות, חיווטים כולל סיבים אופטיים, כבילה מלאה, צנרת, מחברים, מתאמים, מפצלים, מרחיקים, כולל לסיבים האופטים הלחמה-השמטה- מחברים-מתאמים- בדיקות ODTR וכו', זרועות, קונזולות, תומכים מאושרי קונסקטורקטור, כל כלי העבודה, עובדים מומחים, ציוד כגון מחפרון, עגלות, רמפות, סולמות, מנופים לכל סוגיהן בהתאם לכל הנדרש לפי התכנון המאושר כתב הכמויות ותנאי השטח וכל זאת ללא תוספת מחיר מעבר למחיר הנדרש על ידכם בכתב הכמויות</t>
  </si>
  <si>
    <t>סה"כ מערכות,  ואביזרים נלווים</t>
  </si>
  <si>
    <t>סה"כ מערכת שו"ב, ניהול מכ"מים,שרתים, ניהול וידאו והקלטה</t>
  </si>
  <si>
    <t>תחנת עבודה מלאה למערכת השו"ב,טמ"ס, מכ"מים עבור שליטה, צפיה, שחזור מידע הכוללת 2 צגי "27 FULL HD LED   עבור התחנה וכל הנדרש לחיבור והפעלה כולל הרשת וכן רישיונות כנדרש בהתאם למפרט הטכני (GUI) מבוסס GIS ותאצו"ת</t>
  </si>
  <si>
    <t>מערכות ואביזרים</t>
  </si>
  <si>
    <t>מכ"מ כדוגמת תוצרת MAGOS SR250-I 5.4GHz Sensor 250m range, 0.4m resolution  כולל: כבל Poeלהפעלה תואם להתקנה חיצונית עד 15 מטר, זרוע מותאמת להתקנה על עמוד</t>
  </si>
  <si>
    <t>מכ"מ כדוגמת תוצרת MAGOS SR500-I 5.4GHz Sensor 500m range, 0.4m resolution  כולל: כבל Poeלהפעלה תואם להתקנה חיצונית עד 15 מטר, זרוע מותאמת להתקנה על עמוד</t>
  </si>
  <si>
    <t>מכ"מ כדוגמת תוצרת MAGOS SR1000-I 5.4GHz Sensor 1000m range, 0.4m resolution  כולל: כבל Poeלהפעלה תואם להתקנה חיצונית עד 15 מטר, זרוע מותאמת להתקנה על עמוד</t>
  </si>
  <si>
    <t>רישיון תוכנת מכ"מ עבור מצלמה ממונעת PTZ  כולל יכולת גילוי תנועה (AI Appliance PTZ sensor addition) כולל סיווג מטרות וכיול מלא כדוגמת תוצרת MAGOS או שוו"ע מאושר</t>
  </si>
  <si>
    <t xml:space="preserve">תוכנת ניהול שליטה ובקרה כדוגמת תוצרת NAGOS MASS management Software כולל שילוב במערכת ניהול וידאו VMS, כולל התקנה באתר ביצוע הסעיף כולל תוכנה שליטה ובקרה לניהול של עד 10 מכ"מים ו-  10 מצלמות ראש תצפית משולב - PTZ מבוסס AI וסיווג מטרות התאמות, כיולים וכיוונים </t>
  </si>
  <si>
    <t>מערכת טעינת מצברים כולל בקר טעינה לזרם עד 120AH להתקנה בלוח חשמל מתאימה למצברים המוצעים כולל חיבור למקור מתח</t>
  </si>
  <si>
    <t>יחידת פנל סולארי בהספק של 5KVAh כולל בקר אנרגיה לטעינת מצברים, להתקנה על גג או עמוד באתר המזמין. היחידה תכיל את כלל הזיווד המתאים כולל ארונית חשמל מתאימה IP65, חיווט חשמלי, בקר טעינה ומפסקי חצי אוטומט וכולאי ברקים</t>
  </si>
  <si>
    <t>מצבר 55A 12V למערכת טעינת מצברים \ סולרית כולל מנשא מצברים להתקנה על עמוד או בארון ייעודי</t>
  </si>
  <si>
    <t>סיב אופטי Multi-mode 12 גידים Outdoor כולל נשיפה\השחלה\הנחה, ריתוכים ומחברים בשני קצוות, ייצוג בפאנל אופטי ובדיקת OTDR לאחר התקנה</t>
  </si>
  <si>
    <t>צנרת מרירון או מריכף לתנאי חוץ 23 מ"מ (מחיר עבור מטר רץ)</t>
  </si>
  <si>
    <t>תעלת פח 60x40 ס"מ</t>
  </si>
  <si>
    <t>מ"א</t>
  </si>
  <si>
    <t>רישיון ערוץ וידאו ואודיו במערכת ההקלטה</t>
  </si>
  <si>
    <t xml:space="preserve">שופר כריזה IP / מיקרופון עמדת כריזה IP  במוקד </t>
  </si>
  <si>
    <t>מקלדת שליטה למכלול VMS ו/או שו"ב</t>
  </si>
  <si>
    <t xml:space="preserve"> רישיון VMS- NVR עמדת צפייה לניהול, צפייה במצלמות ובהקלטות עד 4 מסכים, כולל מטריצה וירטואלית.</t>
  </si>
  <si>
    <t xml:space="preserve">מע"מ </t>
  </si>
  <si>
    <t>סה"כ כולל מע"מ</t>
  </si>
  <si>
    <t>מתג תקשורת ראשי 24 פורט POE לריכוז כלל האתרים 3L אופטי להתקנה בחדר התקשורת בחמ"ל כפי שיידרש</t>
  </si>
  <si>
    <t>ראש תצפית משולב תרמי ומצלמת יום\לילה זום ממשיך כנדרש במסמכי המפרט הטכני כדוגמת DH-TPC-PT8641B-B20100Z48 Dahua</t>
  </si>
  <si>
    <t xml:space="preserve">מצלמת IP  4Mp יום\לילה צבעונית להתקנה חיצונית כולל אנליטיקה מובנית במצלמה כולל עדשה 2.8-12 מ"מ משתנה חשמלית  כולל פנס IR מובנה 50 מטר לפחות  ותמיכה ב POE  כולל זיווד, המצלמה תתמוך בפרוטוקול Onvif בגרסה עדכנית.
כדוגמת DS-2CD2646FG2-IZS HIKVISION או שוו"ע מאושר </t>
  </si>
  <si>
    <t>מערכת אל פסק לאתר מקומי המותקן בתוך ארון הציוד מינימום 1KVA</t>
  </si>
  <si>
    <t>מערכת אל פסק למס"ד ציוד המותקן בתוך ארון הציוד המרכזי במוקד 3KVA</t>
  </si>
  <si>
    <t>חווט כבל תקשורת  CAT 7 (מחיר עבור מטר רץ) להתקנה חיצונית</t>
  </si>
  <si>
    <t xml:space="preserve">עמוד עמוד להתקנת מצלמות, גובה עד 6 - 8 מטר, להתקנה בצמוד לקו גדר, כולל כל יסוד בטון ואישור קונסטרוקטור </t>
  </si>
  <si>
    <t xml:space="preserve">עמוד עמוד להתקנת מצלמות, גובה עד 10 -12 מטר, להתקנה בצמוד לקו גדר, כולל כל יסוד בטון ואישור קונסטרוקטור </t>
  </si>
  <si>
    <t>ביצוע חפירה באדמה / חול / כורכר</t>
  </si>
  <si>
    <r>
      <t xml:space="preserve">הערה: כל הפריטים המוצעים יהיו מוצרי מותג מוכר, המשווק בישראל בשנים האחרונות. </t>
    </r>
    <r>
      <rPr>
        <b/>
        <sz val="12"/>
        <color rgb="FF000000"/>
        <rFont val="David"/>
        <family val="2"/>
      </rPr>
      <t>המחירים כוללים אספקה והתקנה כבילה וחיווט במחיר אביזר הקצה הפעלה והדרכה ובהתאם לספעיפים הרלוונטים במפרט הטכני</t>
    </r>
  </si>
  <si>
    <r>
      <rPr>
        <b/>
        <sz val="12"/>
        <color rgb="FF000000"/>
        <rFont val="David"/>
        <family val="2"/>
      </rPr>
      <t>שרת הקלטה ראשי למערכת המכ"מ</t>
    </r>
    <r>
      <rPr>
        <sz val="12"/>
        <color rgb="FF000000"/>
        <rFont val="David"/>
        <family val="2"/>
      </rPr>
      <t xml:space="preserve"> תוצרת חברת Dell או שוו"ע מאושר מותאם לעבודה עד 10 מצלמות ממונועות PTZ AI (Appliance for up to 10 PTZ cameras)</t>
    </r>
  </si>
  <si>
    <r>
      <rPr>
        <b/>
        <sz val="12"/>
        <color rgb="FF000000"/>
        <rFont val="David"/>
        <family val="2"/>
      </rPr>
      <t>רישיון תוכנה</t>
    </r>
    <r>
      <rPr>
        <sz val="12"/>
        <color rgb="FF000000"/>
        <rFont val="David"/>
        <family val="2"/>
      </rPr>
      <t xml:space="preserve"> למערכת ניתוח וידאו -  יכולות אנליטיקה מבוססת AI, סיווג מטרות למערכת מצלמות משולבות תרמיות ומצלמת יום לילה </t>
    </r>
    <r>
      <rPr>
        <b/>
        <sz val="12"/>
        <color rgb="FF000000"/>
        <rFont val="David"/>
        <family val="2"/>
      </rPr>
      <t>עבור ערוץ גילוי משולב</t>
    </r>
    <r>
      <rPr>
        <sz val="12"/>
        <color rgb="FF000000"/>
        <rFont val="David"/>
        <family val="2"/>
      </rPr>
      <t xml:space="preserve"> ללא הגבלת חוקים לראשי התצפית המשולבים </t>
    </r>
    <r>
      <rPr>
        <b/>
        <sz val="12"/>
        <color rgb="FF000000"/>
        <rFont val="David"/>
        <family val="2"/>
      </rPr>
      <t>הגילוי ל 2 הערוצים</t>
    </r>
    <r>
      <rPr>
        <sz val="12"/>
        <color rgb="FF000000"/>
        <rFont val="David"/>
        <family val="2"/>
      </rPr>
      <t xml:space="preserve"> כלול במחיר (בראש תצפית משולב) לגילו ב"פריסט" ובגילוי רצוף כפי המפורט.</t>
    </r>
  </si>
  <si>
    <r>
      <t xml:space="preserve">ציוד וארון תקשורת חיצוני המותקן בצמוד לעמוד או בצמוד למבנה או על הקרקע כולל יציקת בטון וצוקל, לצורך התקנת הציוד המקומי הנמצא באתר המחיר </t>
    </r>
    <r>
      <rPr>
        <b/>
        <sz val="12"/>
        <color rgb="FF000000"/>
        <rFont val="David"/>
        <family val="2"/>
      </rPr>
      <t>כולל את כל הנדרש כדוגמת ספקי כח, מצברים, מגן ברקים, כולא ברקים בראש התורן, ממרי מתח מקומי, מתגי תקשורת 8 פורטים לפחות, 2 כניסות אופטיות,  ממירים אופטיים וכיו"ב</t>
    </r>
    <r>
      <rPr>
        <sz val="12"/>
        <color rgb="FF000000"/>
        <rFont val="David"/>
        <family val="2"/>
      </rPr>
      <t xml:space="preserve">. כולל חלוקת מתחים למצלמות הולכה על כבלי תקשורת, ספקי כוח למצלמות, מנעול עם מפתח לא סטנדרטי, מאווררים ומסננים, מפסק מגנטי להתראה בהתאם למפרט הטכני וכיו"ב.  </t>
    </r>
  </si>
  <si>
    <t xml:space="preserve">שילוב מערכת קיימת שהותקנה ע"י אחרים, המותקנת על עמוד או אתר הכוללת 3-4 מצלמות, ארון תקשורת כולל כל תכולתו (מתג, אל פסק, וכד'), עורק תקשורת אלחוטי למערכת החדשה אשר מותקנת ע"י המציע  </t>
  </si>
  <si>
    <t xml:space="preserve">סיכום הצעת המחיר </t>
  </si>
  <si>
    <t>מערכת אבטחת סייבר ביטחוני כדוגמת "נלסיס" כנדרש על כלל אביזרי הביטחון, מצלמות, סוויצ'ים, מחשבים וכו' כולל בקר ניטור לכל מתג + רישיון תוכנה וחומרה ייעודית לכל אביזרי ה- IP ברשת ורישיונות USB לכלל עמדות העבודה והשרתים כולל רישיון ראשי למערכת הניטור והניהול ומודול NUC לכל אחד מהפורטים של המתגים כמפורט במפרט הטכני</t>
  </si>
  <si>
    <t>קומפלט</t>
  </si>
  <si>
    <t>מערכת הגנת סייבר לרשת ביטחון</t>
  </si>
  <si>
    <t>סה"כ מערכת הגנת סייבר לרשת ביטחון</t>
  </si>
  <si>
    <t>ו</t>
  </si>
  <si>
    <t>סה"כ מערכות מיגון א"ת (כולל 3 שנים אחריות שרות וחלקי חילוף) לא כולל מע"מ</t>
  </si>
  <si>
    <r>
      <t>מצלמה IP יום לילה חיצונית PTZ (לא מצלמת dome) והפועלת בממשק מלא עם מערכת המכ"מ המוצעת הכולל פנס א.א דרישות מינימום:</t>
    </r>
    <r>
      <rPr>
        <b/>
        <sz val="12"/>
        <color rgb="FF000000"/>
        <rFont val="David"/>
        <family val="2"/>
      </rPr>
      <t xml:space="preserve"> רזולוציה 2MP, זום X30, תאורת לייזר לטווח 400 מטר</t>
    </r>
    <r>
      <rPr>
        <sz val="12"/>
        <color rgb="FF000000"/>
        <rFont val="David"/>
        <family val="2"/>
      </rPr>
      <t xml:space="preserve">  כדוגמת    תוצרת Dahua דגם DH-PTZ12248V-LR8-N - עדשת יום זום 48 אופטי כולל פנס לייזר מתכוונן אוטומטית על פי זום המצלמה  דגמים מאושרים נוספים לסעיף זה Axis Q6225-LE ו- Hikvision DS-2DF8242I5X-AELW(T3) או שוו"ע מאושר</t>
    </r>
  </si>
  <si>
    <r>
      <t>מצלמה IP יום לילה חיצונית PTZ (לא מצלמת dome) והפועלת בממשק מלא עם מערכת המכ"מ המוצעת הכולל פנס א.א דרישות מינימום:</t>
    </r>
    <r>
      <rPr>
        <b/>
        <sz val="12"/>
        <color rgb="FF000000"/>
        <rFont val="David"/>
        <family val="2"/>
      </rPr>
      <t xml:space="preserve">   רזולוציה 2MP, זום לפחות X50, תאורת לייזר לטווח 800-1000 מטר</t>
    </r>
    <r>
      <rPr>
        <sz val="12"/>
        <color rgb="FF000000"/>
        <rFont val="David"/>
        <family val="2"/>
      </rPr>
      <t xml:space="preserve">  כדוגמת תוצרת Dahua דגם PTZ85260-HNF-PA-FL - עדשת יום לפחות זום 50 אופטי כולל פנס לייזר מתכוונן אוטומטית על פי זום המצלמה - טווח 800-1000 מטר דגמים מאושרים נוספים לסעיף זה כדוגמת תוצרת Dahua דגם PTZ85260-HNF-PA-FL ו- Hikvision DS-2DY9250IAX-A(T5) או שוו"ע מאושר</t>
    </r>
  </si>
  <si>
    <t xml:space="preserve">מצלמת LPR  לפחות 2MP כדוגמת Hikvision DS-2CD7A26G0/P-IZHS(Y או שוו"ע מאושר </t>
  </si>
  <si>
    <t xml:space="preserve">עורק תקשורת אלחוטי בטכנולוגיית גלים מילימטריים.
רוחב הפס מינימלי של העורק לא ירד מ  500mb.
האנטנות יותאמו לטווח תקשורת של לא פחות מ 5 ק"מ.
מחיר העורק האלחוטי יכלול את התשלום למשרד התקשורת לכל אורך הפרויקט ולכל אורך   התקופה הב קיים הסכם שרות ותחזוקה בין המזמין לספק. 
</t>
  </si>
  <si>
    <t>אספקה, התקנה, חיווט, כבילה, צנרת עורק תקשורת אלחוטי PTP או גמ"מ לטווח של 10 ק"מ 2000 מגה לפחות</t>
  </si>
  <si>
    <r>
      <rPr>
        <b/>
        <sz val="12"/>
        <color rgb="FF000000"/>
        <rFont val="David"/>
        <family val="2"/>
      </rPr>
      <t>התממשקות למערכת שו"ב קיימת של חברת מוטורולה סולושנס המותקנת במוקד הביטחון של עיריית אריאל</t>
    </r>
    <r>
      <rPr>
        <sz val="12"/>
        <color rgb="FF000000"/>
        <rFont val="David"/>
        <family val="2"/>
      </rPr>
      <t xml:space="preserve">  לצורך ניהול המכ"מים, מערך ה - AI והערוצים המופיע לעיל ולמערך ההקלטה ולמערך האנליטיקה  כולל את כל הרישיונות, והממשקים וכל הנדרש במפרט הטכני למערכות VMS NVR אנליטיקה, מכ"מים, סיווג מטרות וכו'</t>
    </r>
  </si>
  <si>
    <t>שילוב אתר קצה  (הכולל כל הציוד המותקן על עמוד מצלמות / מכ"מ  לפחות 3-4 מצלמות קבועות, אחת ממונעת ptz, 2 שופרי כריזה, עד 3 יח' מכ"מ) במערכת השו"ב הקיימת  של חברת מוטורולה סולושנס במוקד הביטחוני בעיריית אריאל</t>
  </si>
  <si>
    <t>מסמך ג' - כתב כמויות אומדן יועץ עבור פרויקט מיגון א"ת אריאל</t>
  </si>
  <si>
    <t xml:space="preserve">שרות תחזוקה גלובלי לכל שנה נוספת לאחר תקופת האחריות (36 חודש) כולל עבודה וחלקי חילוף חומרים ציוד ואבזרים לתיקון  תקלות  בדיקות תקופתיות ותחזוקה מונעת כולל תחזוקה לכלל המערכות כולל עבודה חומרים ציוד ואבזרים לתיקון  תקלות  בדיקות תקופתיות ותחזוקה מונעת </t>
  </si>
  <si>
    <t xml:space="preserve">מצלמה קבועה תרמית משולבת יום\לילה להתקנה  עם עדשה 19 מ"מ ועד 35 מ"מ לבחירת המזמין כולל רישיון אנליטיקה מובנה במצלמה או בשרת ראשי </t>
  </si>
  <si>
    <r>
      <t xml:space="preserve">שרות תחזוקה גלובלי לכל שנה עבור חלק יחסי של </t>
    </r>
    <r>
      <rPr>
        <b/>
        <sz val="12"/>
        <color rgb="FF000000"/>
        <rFont val="David"/>
        <family val="2"/>
      </rPr>
      <t>מערכת שו"ב שבאחריות חברת מוטורולה</t>
    </r>
    <r>
      <rPr>
        <sz val="12"/>
        <color rgb="FF000000"/>
        <rFont val="David"/>
        <family val="2"/>
      </rPr>
      <t xml:space="preserve"> כולל עבודה וחלקי חילוף חומרים ציוד ואבזרים לתיקון  תקלות  בדיקות תקופתיות ותחזוקה מונעת כולל עדכוני גרסאות ככל שנדרש</t>
    </r>
  </si>
  <si>
    <t>פריט / אביזר קצה</t>
  </si>
  <si>
    <t>אביזר קצה: מכ"מ, מצלמה, שופר, גלאי, מפסק מגנטי עורק אלחוטי וכד'</t>
  </si>
  <si>
    <t>אחוז לשנה</t>
  </si>
  <si>
    <r>
      <rPr>
        <b/>
        <sz val="12"/>
        <color rgb="FF000000"/>
        <rFont val="David"/>
        <family val="2"/>
      </rPr>
      <t>שרת הקלטה ראשי עד 50 מצלמות קבועות  ו</t>
    </r>
    <r>
      <rPr>
        <sz val="12"/>
        <color rgb="FF000000"/>
        <rFont val="David"/>
        <family val="2"/>
      </rPr>
      <t xml:space="preserve">למערכת ניתוח וידאו כולל תוכנה בעלת יכולות אנליטיקה מבוססת AI, סיווג מטרות למערכת מצלמות משולבות תרמיות ומצלמת יום לילה </t>
    </r>
    <r>
      <rPr>
        <b/>
        <sz val="12"/>
        <color rgb="FF000000"/>
        <rFont val="David"/>
        <family val="2"/>
      </rPr>
      <t>עבור ערוץ גילוי משולב</t>
    </r>
    <r>
      <rPr>
        <sz val="12"/>
        <color rgb="FF000000"/>
        <rFont val="David"/>
        <family val="2"/>
      </rPr>
      <t xml:space="preserve"> ללא הגבלת חוקים לראשי התצפית המשולבים הגילוי ל 2 הערוצים כלול במחיר (בראש תצפית משולב) לגילוי ב"פריסט" ובגילוי רצוף כפי המפורט </t>
    </r>
    <r>
      <rPr>
        <b/>
        <sz val="12"/>
        <color rgb="FF000000"/>
        <rFont val="David"/>
        <family val="2"/>
      </rPr>
      <t>כולל ממשק למערכת השו"ב הקיימת של חברת מוטורולה</t>
    </r>
  </si>
  <si>
    <t xml:space="preserve">מצלמת IP  8Mp יום\לילה צבעונית להתקנה חיצונית כולל אנליטיקה מובנית במצלמה כולל עדשה 8-32 מ"מ משתנה חשמלית  כולל פנס IR מובנה 100 מטר לפחות  ותמיכה ב POE  כולל זיווד, המצלמה תתמוך בפרוטוקול Onvif בגרסה עדכנית.
כדוגמת DS-2CD2646FG2-IZS HIKVISION או שוו"ע מאושר </t>
  </si>
  <si>
    <t>מצלמה ממונעת  IP PTZ להתקנה חיצונית משולבת IR (מצלמת DOME) דרישות מינימום:   רזולוציה 4MP, זום לפחות X42, תאורת IR עד  400 מטר  כדוגמת  Hikvision DS-2DF8442IXS-A(T5) או שוו"ע מאושר</t>
  </si>
  <si>
    <t>26.06.2023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</si>
</sst>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
    <numFmt numFmtId="165" formatCode="&quot;₪&quot;\ #,##0.00"/>
  </numFmts>
  <fonts count="13" x14ac:knownFonts="1">
    <font>
      <sz val="11"/>
      <color theme="1"/>
      <name val="Arial"/>
      <family val="2"/>
      <charset val="177"/>
      <scheme val="minor"/>
    </font>
    <font>
      <b/>
      <sz val="12"/>
      <color rgb="FF000000"/>
      <name val="David"/>
      <family val="2"/>
    </font>
    <font>
      <sz val="11"/>
      <color rgb="FF000000"/>
      <name val="David"/>
      <family val="2"/>
    </font>
    <font>
      <sz val="12"/>
      <color rgb="FF000000"/>
      <name val="David"/>
      <family val="2"/>
    </font>
    <font>
      <sz val="12"/>
      <color rgb="FF000000"/>
      <name val="Arial"/>
      <family val="2"/>
    </font>
    <font>
      <sz val="12"/>
      <name val="David"/>
      <family val="2"/>
    </font>
    <font>
      <sz val="12"/>
      <color theme="1"/>
      <name val="David"/>
      <family val="2"/>
    </font>
    <font>
      <sz val="12"/>
      <color theme="1"/>
      <name val="Arial"/>
      <family val="2"/>
      <charset val="177"/>
      <scheme val="minor"/>
    </font>
    <font>
      <sz val="12"/>
      <color theme="1"/>
      <name val="Calibri"/>
      <family val="2"/>
    </font>
    <font>
      <b/>
      <sz val="12"/>
      <color rgb="FF000000"/>
      <name val="Arial"/>
      <family val="2"/>
    </font>
    <font>
      <b/>
      <sz val="12"/>
      <color theme="1"/>
      <name val="David"/>
      <family val="2"/>
      <charset val="177"/>
    </font>
    <font>
      <b/>
      <sz val="12"/>
      <color theme="1"/>
      <name val="Arial"/>
      <family val="2"/>
      <charset val="177"/>
      <scheme val="minor"/>
    </font>
    <font>
      <b/>
      <sz val="12"/>
      <color theme="1"/>
      <name val="David"/>
      <family val="2"/>
    </font>
  </fonts>
  <fills count="11">
    <fill>
      <patternFill patternType="none"/>
    </fill>
    <fill>
      <patternFill patternType="gray125"/>
    </fill>
    <fill>
      <patternFill patternType="solid">
        <fgColor rgb="FFFCD5B4"/>
        <bgColor indexed="64"/>
      </patternFill>
    </fill>
    <fill>
      <patternFill patternType="solid">
        <fgColor rgb="FFC4D79B"/>
        <bgColor indexed="64"/>
      </patternFill>
    </fill>
    <fill>
      <patternFill patternType="solid">
        <fgColor rgb="FFFABF8F"/>
        <bgColor indexed="64"/>
      </patternFill>
    </fill>
    <fill>
      <patternFill patternType="solid">
        <fgColor rgb="FFFFFF00"/>
        <bgColor indexed="64"/>
      </patternFill>
    </fill>
    <fill>
      <patternFill patternType="solid">
        <fgColor rgb="FFB7DEE8"/>
        <bgColor indexed="64"/>
      </patternFill>
    </fill>
    <fill>
      <patternFill patternType="solid">
        <fgColor rgb="FF999999"/>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54">
    <xf numFmtId="0" fontId="0" fillId="0" borderId="0" xfId="0"/>
    <xf numFmtId="0" fontId="5" fillId="10" borderId="1" xfId="0" applyFont="1" applyFill="1" applyBorder="1" applyAlignment="1">
      <alignment wrapText="1" shrinkToFit="1"/>
    </xf>
    <xf numFmtId="0" fontId="6" fillId="0" borderId="1" xfId="0" applyFont="1" applyBorder="1" applyAlignment="1">
      <alignment horizontal="right" vertical="top" wrapText="1" readingOrder="2"/>
    </xf>
    <xf numFmtId="0" fontId="6" fillId="0" borderId="1" xfId="0" applyFont="1" applyBorder="1" applyAlignment="1">
      <alignment vertical="top" wrapText="1" readingOrder="2"/>
    </xf>
    <xf numFmtId="0" fontId="2" fillId="0" borderId="1" xfId="0" applyFont="1" applyBorder="1" applyAlignment="1">
      <alignment horizontal="right" vertical="center" wrapText="1" readingOrder="2"/>
    </xf>
    <xf numFmtId="0" fontId="1" fillId="6" borderId="1" xfId="0" applyFont="1" applyFill="1" applyBorder="1" applyAlignment="1">
      <alignment horizontal="center" vertical="center" wrapText="1" readingOrder="2"/>
    </xf>
    <xf numFmtId="0" fontId="3" fillId="0" borderId="1" xfId="0" applyFont="1" applyBorder="1" applyAlignment="1">
      <alignment horizontal="center" vertical="center" wrapText="1" readingOrder="2"/>
    </xf>
    <xf numFmtId="0" fontId="3" fillId="0" borderId="1" xfId="0" applyFont="1" applyBorder="1" applyAlignment="1">
      <alignment horizontal="right" vertical="center" wrapText="1" readingOrder="2"/>
    </xf>
    <xf numFmtId="3" fontId="3" fillId="0" borderId="1" xfId="0" applyNumberFormat="1" applyFont="1" applyBorder="1" applyAlignment="1">
      <alignment horizontal="center" vertical="center" wrapText="1" readingOrder="2"/>
    </xf>
    <xf numFmtId="0" fontId="7" fillId="0" borderId="1" xfId="0" applyFont="1" applyBorder="1"/>
    <xf numFmtId="0" fontId="4" fillId="0" borderId="1" xfId="0" applyFont="1" applyBorder="1" applyAlignment="1">
      <alignment horizontal="center" vertical="center" wrapText="1" readingOrder="2"/>
    </xf>
    <xf numFmtId="0" fontId="1" fillId="7" borderId="1" xfId="0" applyFont="1" applyFill="1" applyBorder="1" applyAlignment="1">
      <alignment horizontal="center" vertical="center" wrapText="1" readingOrder="2"/>
    </xf>
    <xf numFmtId="0" fontId="1" fillId="2" borderId="1" xfId="0" applyFont="1" applyFill="1" applyBorder="1" applyAlignment="1">
      <alignment horizontal="center" vertical="center" wrapText="1" readingOrder="2"/>
    </xf>
    <xf numFmtId="0" fontId="1" fillId="2" borderId="1" xfId="0" applyFont="1" applyFill="1" applyBorder="1" applyAlignment="1">
      <alignment horizontal="right" vertical="center" wrapText="1" readingOrder="2"/>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1" fillId="3" borderId="1" xfId="0" applyFont="1" applyFill="1" applyBorder="1" applyAlignment="1">
      <alignment horizontal="center" vertical="center" wrapText="1" readingOrder="2"/>
    </xf>
    <xf numFmtId="0" fontId="1" fillId="3" borderId="1" xfId="0" applyFont="1" applyFill="1" applyBorder="1" applyAlignment="1">
      <alignment horizontal="right" vertical="center" wrapText="1" readingOrder="2"/>
    </xf>
    <xf numFmtId="164" fontId="1" fillId="8" borderId="1" xfId="0" applyNumberFormat="1" applyFont="1" applyFill="1" applyBorder="1" applyAlignment="1">
      <alignment horizontal="center" vertical="center" wrapText="1" readingOrder="2"/>
    </xf>
    <xf numFmtId="0" fontId="8" fillId="0" borderId="1" xfId="0" applyFont="1" applyBorder="1" applyAlignment="1">
      <alignment vertical="top" wrapText="1"/>
    </xf>
    <xf numFmtId="0" fontId="8"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1" fillId="0" borderId="1" xfId="0" applyFont="1" applyBorder="1" applyAlignment="1">
      <alignment horizontal="right" vertical="center" wrapText="1" readingOrder="2"/>
    </xf>
    <xf numFmtId="0" fontId="4" fillId="3" borderId="1"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164" fontId="1" fillId="8"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readingOrder="2"/>
    </xf>
    <xf numFmtId="0" fontId="9" fillId="3" borderId="1" xfId="0" applyFont="1" applyFill="1" applyBorder="1" applyAlignment="1">
      <alignment horizontal="center" vertical="center" wrapText="1" readingOrder="2"/>
    </xf>
    <xf numFmtId="0" fontId="9" fillId="8" borderId="1" xfId="0" applyFont="1" applyFill="1" applyBorder="1" applyAlignment="1">
      <alignment horizontal="center" vertical="center" wrapText="1"/>
    </xf>
    <xf numFmtId="0" fontId="4" fillId="0" borderId="1" xfId="0" applyFont="1" applyBorder="1" applyAlignment="1">
      <alignment horizontal="right" vertical="center" wrapText="1" readingOrder="2"/>
    </xf>
    <xf numFmtId="0" fontId="1" fillId="4" borderId="1" xfId="0" applyFont="1" applyFill="1" applyBorder="1" applyAlignment="1">
      <alignment horizontal="center" vertical="center" wrapText="1" readingOrder="2"/>
    </xf>
    <xf numFmtId="0" fontId="1" fillId="4" borderId="1" xfId="0" applyFont="1" applyFill="1" applyBorder="1" applyAlignment="1">
      <alignment horizontal="right" vertical="center" wrapText="1" readingOrder="2"/>
    </xf>
    <xf numFmtId="0" fontId="1" fillId="8" borderId="1" xfId="0" applyFont="1" applyFill="1" applyBorder="1" applyAlignment="1">
      <alignment horizontal="center" vertical="center" wrapText="1"/>
    </xf>
    <xf numFmtId="0" fontId="7" fillId="9" borderId="1" xfId="0" applyFont="1" applyFill="1" applyBorder="1"/>
    <xf numFmtId="0" fontId="10" fillId="9" borderId="1" xfId="0" applyFont="1" applyFill="1" applyBorder="1"/>
    <xf numFmtId="0" fontId="11" fillId="9" borderId="1" xfId="0" applyFont="1" applyFill="1" applyBorder="1"/>
    <xf numFmtId="9" fontId="12" fillId="9" borderId="1" xfId="0" applyNumberFormat="1" applyFont="1" applyFill="1" applyBorder="1" applyAlignment="1">
      <alignment horizontal="center"/>
    </xf>
    <xf numFmtId="165" fontId="10" fillId="9" borderId="1" xfId="0" applyNumberFormat="1" applyFont="1" applyFill="1" applyBorder="1" applyAlignment="1">
      <alignment horizontal="center" vertical="center"/>
    </xf>
    <xf numFmtId="0" fontId="5" fillId="10" borderId="1" xfId="0" applyFont="1" applyFill="1" applyBorder="1" applyAlignment="1">
      <alignment vertical="center" wrapText="1" shrinkToFit="1"/>
    </xf>
    <xf numFmtId="0" fontId="2" fillId="0" borderId="1" xfId="0" applyFont="1" applyBorder="1" applyAlignment="1">
      <alignment horizontal="center" vertical="center"/>
    </xf>
    <xf numFmtId="0" fontId="2" fillId="0" borderId="1" xfId="0" applyFont="1" applyBorder="1" applyAlignment="1">
      <alignment horizontal="center" vertical="center" readingOrder="2"/>
    </xf>
    <xf numFmtId="0" fontId="3" fillId="0" borderId="5" xfId="0" applyFont="1" applyBorder="1" applyAlignment="1">
      <alignment horizontal="right" vertical="center" wrapText="1" readingOrder="2"/>
    </xf>
    <xf numFmtId="0" fontId="3" fillId="10" borderId="1" xfId="0" applyFont="1" applyFill="1" applyBorder="1" applyAlignment="1">
      <alignment horizontal="center" vertical="center" wrapText="1" readingOrder="2"/>
    </xf>
    <xf numFmtId="0" fontId="3" fillId="10" borderId="1" xfId="0" applyFont="1" applyFill="1" applyBorder="1" applyAlignment="1">
      <alignment horizontal="right" vertical="center" wrapText="1" readingOrder="2"/>
    </xf>
    <xf numFmtId="0" fontId="1" fillId="10" borderId="1" xfId="0" applyFont="1" applyFill="1" applyBorder="1" applyAlignment="1">
      <alignment horizontal="right" vertical="center" wrapText="1" readingOrder="2"/>
    </xf>
    <xf numFmtId="0" fontId="1" fillId="3" borderId="1" xfId="0" applyFont="1" applyFill="1" applyBorder="1" applyAlignment="1">
      <alignment horizontal="right" vertical="center" wrapText="1" readingOrder="2"/>
    </xf>
    <xf numFmtId="0" fontId="1" fillId="6" borderId="2" xfId="0" applyFont="1" applyFill="1" applyBorder="1" applyAlignment="1">
      <alignment horizontal="center" vertical="center" wrapText="1" readingOrder="2"/>
    </xf>
    <xf numFmtId="0" fontId="0" fillId="0" borderId="4" xfId="0" applyBorder="1" applyAlignment="1">
      <alignment horizontal="center" vertical="center" wrapText="1" readingOrder="2"/>
    </xf>
    <xf numFmtId="0" fontId="0" fillId="0" borderId="3" xfId="0" applyBorder="1" applyAlignment="1">
      <alignment horizontal="center" vertical="center" wrapText="1" readingOrder="2"/>
    </xf>
    <xf numFmtId="0" fontId="1" fillId="5" borderId="1" xfId="0" applyFont="1" applyFill="1" applyBorder="1" applyAlignment="1">
      <alignment horizontal="center" vertical="center" wrapText="1" readingOrder="2"/>
    </xf>
    <xf numFmtId="0" fontId="1" fillId="4" borderId="1" xfId="0" applyFont="1" applyFill="1" applyBorder="1" applyAlignment="1">
      <alignment horizontal="right"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rightToLeft="1" tabSelected="1" zoomScale="80" zoomScaleNormal="80" workbookViewId="0">
      <pane ySplit="3" topLeftCell="A56" activePane="bottomLeft" state="frozen"/>
      <selection pane="bottomLeft" activeCell="E59" sqref="E59"/>
    </sheetView>
  </sheetViews>
  <sheetFormatPr defaultColWidth="8.69921875" defaultRowHeight="15" x14ac:dyDescent="0.25"/>
  <cols>
    <col min="1" max="1" width="8.796875" style="9" bestFit="1" customWidth="1"/>
    <col min="2" max="2" width="50.5" style="9" customWidth="1"/>
    <col min="3" max="3" width="8.69921875" style="9"/>
    <col min="4" max="4" width="8.796875" style="9" bestFit="1" customWidth="1"/>
    <col min="5" max="5" width="10.8984375" style="9" bestFit="1" customWidth="1"/>
    <col min="6" max="6" width="13.69921875" style="9" bestFit="1" customWidth="1"/>
    <col min="7" max="8" width="13.69921875" style="9" customWidth="1"/>
    <col min="9" max="9" width="18.5" style="9" customWidth="1"/>
    <col min="10" max="16384" width="8.69921875" style="9"/>
  </cols>
  <sheetData>
    <row r="1" spans="1:9" ht="18.3" customHeight="1" x14ac:dyDescent="0.25">
      <c r="A1" s="49" t="s">
        <v>76</v>
      </c>
      <c r="B1" s="50"/>
      <c r="C1" s="50"/>
      <c r="D1" s="50"/>
      <c r="E1" s="50"/>
      <c r="F1" s="50"/>
      <c r="G1" s="50"/>
      <c r="H1" s="51"/>
      <c r="I1" s="5" t="s">
        <v>86</v>
      </c>
    </row>
    <row r="2" spans="1:9" ht="104.7" customHeight="1" x14ac:dyDescent="0.25">
      <c r="A2" s="52" t="s">
        <v>25</v>
      </c>
      <c r="B2" s="52"/>
      <c r="C2" s="52"/>
      <c r="D2" s="52"/>
      <c r="E2" s="52"/>
      <c r="F2" s="52"/>
      <c r="G2" s="52"/>
      <c r="H2" s="52"/>
      <c r="I2" s="52"/>
    </row>
    <row r="3" spans="1:9" ht="15.6" x14ac:dyDescent="0.25">
      <c r="A3" s="11" t="s">
        <v>0</v>
      </c>
      <c r="B3" s="11" t="s">
        <v>1</v>
      </c>
      <c r="C3" s="11" t="s">
        <v>2</v>
      </c>
      <c r="D3" s="11" t="s">
        <v>3</v>
      </c>
      <c r="E3" s="11" t="s">
        <v>4</v>
      </c>
      <c r="F3" s="11" t="s">
        <v>5</v>
      </c>
      <c r="G3" s="11" t="s">
        <v>6</v>
      </c>
      <c r="H3" s="11" t="s">
        <v>7</v>
      </c>
      <c r="I3" s="11" t="s">
        <v>8</v>
      </c>
    </row>
    <row r="4" spans="1:9" ht="15.6" x14ac:dyDescent="0.25">
      <c r="A4" s="12" t="s">
        <v>9</v>
      </c>
      <c r="B4" s="13" t="s">
        <v>29</v>
      </c>
      <c r="C4" s="14"/>
      <c r="D4" s="14"/>
      <c r="E4" s="15"/>
      <c r="F4" s="14"/>
      <c r="G4" s="14"/>
      <c r="H4" s="14"/>
      <c r="I4" s="14"/>
    </row>
    <row r="5" spans="1:9" ht="62.4" x14ac:dyDescent="0.25">
      <c r="A5" s="6"/>
      <c r="B5" s="7" t="s">
        <v>57</v>
      </c>
      <c r="C5" s="6"/>
      <c r="D5" s="6"/>
      <c r="E5" s="7"/>
      <c r="F5" s="6"/>
      <c r="G5" s="6"/>
      <c r="H5" s="6"/>
      <c r="I5" s="6"/>
    </row>
    <row r="6" spans="1:9" ht="61.8" customHeight="1" x14ac:dyDescent="0.25">
      <c r="A6" s="6">
        <v>1</v>
      </c>
      <c r="B6" s="7" t="s">
        <v>49</v>
      </c>
      <c r="C6" s="6" t="s">
        <v>10</v>
      </c>
      <c r="D6" s="6">
        <v>2</v>
      </c>
      <c r="E6" s="8"/>
      <c r="F6" s="8">
        <f t="shared" ref="F6:F19" si="0">E6*D6</f>
        <v>0</v>
      </c>
      <c r="G6" s="8"/>
      <c r="H6" s="8"/>
      <c r="I6" s="8"/>
    </row>
    <row r="7" spans="1:9" ht="137.4" customHeight="1" x14ac:dyDescent="0.25">
      <c r="A7" s="6">
        <f>A6+1</f>
        <v>2</v>
      </c>
      <c r="B7" s="7" t="s">
        <v>69</v>
      </c>
      <c r="C7" s="6" t="s">
        <v>10</v>
      </c>
      <c r="D7" s="6">
        <v>4</v>
      </c>
      <c r="E7" s="8"/>
      <c r="F7" s="8">
        <f t="shared" si="0"/>
        <v>0</v>
      </c>
      <c r="G7" s="8"/>
      <c r="H7" s="8"/>
      <c r="I7" s="8"/>
    </row>
    <row r="8" spans="1:9" ht="137.4" customHeight="1" x14ac:dyDescent="0.25">
      <c r="A8" s="6">
        <f t="shared" ref="A8:A19" si="1">A7+1</f>
        <v>3</v>
      </c>
      <c r="B8" s="7" t="s">
        <v>70</v>
      </c>
      <c r="C8" s="6" t="s">
        <v>10</v>
      </c>
      <c r="D8" s="6">
        <v>3</v>
      </c>
      <c r="E8" s="8"/>
      <c r="F8" s="8">
        <f t="shared" si="0"/>
        <v>0</v>
      </c>
      <c r="G8" s="8"/>
      <c r="H8" s="8"/>
      <c r="I8" s="8"/>
    </row>
    <row r="9" spans="1:9" ht="60.9" customHeight="1" thickBot="1" x14ac:dyDescent="0.3">
      <c r="A9" s="6">
        <f t="shared" si="1"/>
        <v>4</v>
      </c>
      <c r="B9" s="44" t="s">
        <v>78</v>
      </c>
      <c r="C9" s="6" t="s">
        <v>10</v>
      </c>
      <c r="D9" s="6">
        <v>3</v>
      </c>
      <c r="E9" s="8"/>
      <c r="F9" s="8">
        <f t="shared" si="0"/>
        <v>0</v>
      </c>
      <c r="G9" s="8"/>
      <c r="H9" s="8"/>
      <c r="I9" s="8"/>
    </row>
    <row r="10" spans="1:9" ht="37.799999999999997" customHeight="1" x14ac:dyDescent="0.25">
      <c r="A10" s="6">
        <f t="shared" si="1"/>
        <v>5</v>
      </c>
      <c r="B10" s="7" t="s">
        <v>71</v>
      </c>
      <c r="C10" s="6" t="s">
        <v>10</v>
      </c>
      <c r="D10" s="6">
        <v>8</v>
      </c>
      <c r="E10" s="8"/>
      <c r="F10" s="8">
        <f t="shared" si="0"/>
        <v>0</v>
      </c>
      <c r="G10" s="8"/>
      <c r="H10" s="8"/>
      <c r="I10" s="8"/>
    </row>
    <row r="11" spans="1:9" ht="78" x14ac:dyDescent="0.25">
      <c r="A11" s="6">
        <f t="shared" si="1"/>
        <v>6</v>
      </c>
      <c r="B11" s="7" t="s">
        <v>50</v>
      </c>
      <c r="C11" s="6" t="s">
        <v>10</v>
      </c>
      <c r="D11" s="6">
        <v>24</v>
      </c>
      <c r="E11" s="8"/>
      <c r="F11" s="8">
        <f t="shared" si="0"/>
        <v>0</v>
      </c>
      <c r="G11" s="8"/>
      <c r="H11" s="8"/>
      <c r="I11" s="8"/>
    </row>
    <row r="12" spans="1:9" ht="78" x14ac:dyDescent="0.25">
      <c r="A12" s="6">
        <f t="shared" si="1"/>
        <v>7</v>
      </c>
      <c r="B12" s="7" t="s">
        <v>84</v>
      </c>
      <c r="C12" s="6" t="s">
        <v>10</v>
      </c>
      <c r="D12" s="6">
        <v>4</v>
      </c>
      <c r="E12" s="8"/>
      <c r="F12" s="8">
        <f t="shared" ref="F12" si="2">E12*D12</f>
        <v>0</v>
      </c>
      <c r="G12" s="8"/>
      <c r="H12" s="8"/>
      <c r="I12" s="8"/>
    </row>
    <row r="13" spans="1:9" ht="62.4" x14ac:dyDescent="0.25">
      <c r="A13" s="6">
        <f t="shared" si="1"/>
        <v>8</v>
      </c>
      <c r="B13" s="7" t="s">
        <v>85</v>
      </c>
      <c r="C13" s="6" t="s">
        <v>10</v>
      </c>
      <c r="D13" s="6">
        <v>2</v>
      </c>
      <c r="E13" s="8"/>
      <c r="F13" s="8">
        <f t="shared" ref="F13" si="3">E13*D13</f>
        <v>0</v>
      </c>
      <c r="G13" s="8"/>
      <c r="H13" s="8"/>
      <c r="I13" s="8"/>
    </row>
    <row r="14" spans="1:9" ht="46.8" x14ac:dyDescent="0.25">
      <c r="A14" s="6">
        <f t="shared" si="1"/>
        <v>9</v>
      </c>
      <c r="B14" s="7" t="s">
        <v>30</v>
      </c>
      <c r="C14" s="6" t="s">
        <v>10</v>
      </c>
      <c r="D14" s="6">
        <v>1</v>
      </c>
      <c r="E14" s="8"/>
      <c r="F14" s="8">
        <f t="shared" si="0"/>
        <v>0</v>
      </c>
      <c r="G14" s="8"/>
      <c r="H14" s="8"/>
      <c r="I14" s="8"/>
    </row>
    <row r="15" spans="1:9" ht="46.8" x14ac:dyDescent="0.25">
      <c r="A15" s="6">
        <f t="shared" si="1"/>
        <v>10</v>
      </c>
      <c r="B15" s="7" t="s">
        <v>31</v>
      </c>
      <c r="C15" s="6" t="s">
        <v>10</v>
      </c>
      <c r="D15" s="6">
        <v>8</v>
      </c>
      <c r="E15" s="8"/>
      <c r="F15" s="8">
        <f t="shared" si="0"/>
        <v>0</v>
      </c>
      <c r="G15" s="8"/>
      <c r="H15" s="8"/>
      <c r="I15" s="8"/>
    </row>
    <row r="16" spans="1:9" ht="46.8" x14ac:dyDescent="0.25">
      <c r="A16" s="6">
        <f t="shared" si="1"/>
        <v>11</v>
      </c>
      <c r="B16" s="7" t="s">
        <v>32</v>
      </c>
      <c r="C16" s="6" t="s">
        <v>10</v>
      </c>
      <c r="D16" s="6">
        <v>4</v>
      </c>
      <c r="E16" s="8"/>
      <c r="F16" s="8">
        <f t="shared" si="0"/>
        <v>0</v>
      </c>
      <c r="G16" s="8"/>
      <c r="H16" s="8"/>
      <c r="I16" s="8"/>
    </row>
    <row r="17" spans="1:9" ht="100.2" customHeight="1" x14ac:dyDescent="0.25">
      <c r="A17" s="6">
        <f t="shared" si="1"/>
        <v>12</v>
      </c>
      <c r="B17" s="2" t="s">
        <v>72</v>
      </c>
      <c r="C17" s="6" t="s">
        <v>11</v>
      </c>
      <c r="D17" s="6">
        <v>17</v>
      </c>
      <c r="E17" s="8"/>
      <c r="F17" s="8">
        <f t="shared" si="0"/>
        <v>0</v>
      </c>
      <c r="G17" s="8"/>
      <c r="H17" s="8"/>
      <c r="I17" s="8"/>
    </row>
    <row r="18" spans="1:9" ht="31.2" x14ac:dyDescent="0.25">
      <c r="A18" s="6">
        <f t="shared" si="1"/>
        <v>13</v>
      </c>
      <c r="B18" s="7" t="s">
        <v>73</v>
      </c>
      <c r="C18" s="6" t="s">
        <v>10</v>
      </c>
      <c r="D18" s="6">
        <v>1</v>
      </c>
      <c r="E18" s="8"/>
      <c r="F18" s="8">
        <f t="shared" si="0"/>
        <v>0</v>
      </c>
      <c r="G18" s="8"/>
      <c r="H18" s="8"/>
      <c r="I18" s="8"/>
    </row>
    <row r="19" spans="1:9" ht="15.6" x14ac:dyDescent="0.25">
      <c r="A19" s="6">
        <f t="shared" si="1"/>
        <v>14</v>
      </c>
      <c r="B19" s="7" t="s">
        <v>43</v>
      </c>
      <c r="C19" s="6" t="s">
        <v>10</v>
      </c>
      <c r="D19" s="6">
        <v>18</v>
      </c>
      <c r="E19" s="8"/>
      <c r="F19" s="8">
        <f t="shared" si="0"/>
        <v>0</v>
      </c>
      <c r="G19" s="8"/>
      <c r="H19" s="8"/>
      <c r="I19" s="8"/>
    </row>
    <row r="20" spans="1:9" ht="15.6" x14ac:dyDescent="0.25">
      <c r="A20" s="16" t="s">
        <v>9</v>
      </c>
      <c r="B20" s="17" t="s">
        <v>23</v>
      </c>
      <c r="C20" s="16"/>
      <c r="D20" s="16"/>
      <c r="E20" s="16"/>
      <c r="F20" s="18">
        <f>SUM(F6:F19)</f>
        <v>0</v>
      </c>
      <c r="G20" s="18"/>
      <c r="H20" s="18"/>
      <c r="I20" s="18"/>
    </row>
    <row r="21" spans="1:9" ht="15.6" x14ac:dyDescent="0.25">
      <c r="A21" s="19"/>
      <c r="B21" s="19"/>
      <c r="C21" s="20"/>
      <c r="D21" s="21"/>
      <c r="E21" s="22"/>
      <c r="F21" s="22"/>
      <c r="G21" s="22"/>
      <c r="H21" s="22"/>
      <c r="I21" s="22"/>
    </row>
    <row r="22" spans="1:9" ht="15.6" x14ac:dyDescent="0.25">
      <c r="A22" s="12" t="s">
        <v>12</v>
      </c>
      <c r="B22" s="13" t="s">
        <v>24</v>
      </c>
      <c r="C22" s="14"/>
      <c r="D22" s="23"/>
      <c r="E22" s="24"/>
      <c r="F22" s="23"/>
      <c r="G22" s="23"/>
      <c r="H22" s="23"/>
      <c r="I22" s="23"/>
    </row>
    <row r="23" spans="1:9" ht="119.4" customHeight="1" x14ac:dyDescent="0.25">
      <c r="A23" s="45">
        <f>A19+1</f>
        <v>15</v>
      </c>
      <c r="B23" s="46" t="s">
        <v>74</v>
      </c>
      <c r="C23" s="6" t="s">
        <v>11</v>
      </c>
      <c r="D23" s="6">
        <v>1</v>
      </c>
      <c r="E23" s="8"/>
      <c r="F23" s="8">
        <f>E23*D23</f>
        <v>0</v>
      </c>
      <c r="G23" s="8"/>
      <c r="H23" s="8"/>
      <c r="I23" s="8"/>
    </row>
    <row r="24" spans="1:9" ht="62.4" x14ac:dyDescent="0.25">
      <c r="A24" s="45">
        <f>A23+1</f>
        <v>16</v>
      </c>
      <c r="B24" s="47" t="s">
        <v>75</v>
      </c>
      <c r="C24" s="6" t="s">
        <v>80</v>
      </c>
      <c r="D24" s="6">
        <v>150</v>
      </c>
      <c r="E24" s="8"/>
      <c r="F24" s="8">
        <f>E24*D24</f>
        <v>0</v>
      </c>
      <c r="G24" s="8"/>
      <c r="H24" s="8"/>
      <c r="I24" s="8" t="s">
        <v>81</v>
      </c>
    </row>
    <row r="25" spans="1:9" ht="109.2" x14ac:dyDescent="0.25">
      <c r="A25" s="6">
        <f>A24+1</f>
        <v>17</v>
      </c>
      <c r="B25" s="7" t="s">
        <v>83</v>
      </c>
      <c r="C25" s="6" t="s">
        <v>11</v>
      </c>
      <c r="D25" s="6">
        <v>2</v>
      </c>
      <c r="E25" s="8"/>
      <c r="F25" s="8">
        <f t="shared" ref="F25:F33" si="4">E25*D25</f>
        <v>0</v>
      </c>
      <c r="G25" s="8"/>
      <c r="H25" s="8"/>
      <c r="I25" s="8"/>
    </row>
    <row r="26" spans="1:9" ht="46.8" x14ac:dyDescent="0.25">
      <c r="A26" s="6">
        <f t="shared" ref="A26:A31" si="5">A25+1</f>
        <v>18</v>
      </c>
      <c r="B26" s="7" t="s">
        <v>58</v>
      </c>
      <c r="C26" s="6" t="s">
        <v>11</v>
      </c>
      <c r="D26" s="6">
        <v>1</v>
      </c>
      <c r="E26" s="8"/>
      <c r="F26" s="8">
        <f t="shared" si="4"/>
        <v>0</v>
      </c>
      <c r="G26" s="8"/>
      <c r="H26" s="8"/>
      <c r="I26" s="8"/>
    </row>
    <row r="27" spans="1:9" ht="15.6" x14ac:dyDescent="0.25">
      <c r="A27" s="6">
        <f t="shared" si="5"/>
        <v>19</v>
      </c>
      <c r="B27" s="25" t="s">
        <v>42</v>
      </c>
      <c r="C27" s="6" t="s">
        <v>10</v>
      </c>
      <c r="D27" s="6">
        <v>55</v>
      </c>
      <c r="E27" s="8"/>
      <c r="F27" s="8">
        <f t="shared" si="4"/>
        <v>0</v>
      </c>
      <c r="G27" s="8"/>
      <c r="H27" s="8"/>
      <c r="I27" s="8"/>
    </row>
    <row r="28" spans="1:9" ht="78" x14ac:dyDescent="0.25">
      <c r="A28" s="6">
        <f t="shared" si="5"/>
        <v>20</v>
      </c>
      <c r="B28" s="7" t="s">
        <v>59</v>
      </c>
      <c r="C28" s="6" t="s">
        <v>11</v>
      </c>
      <c r="D28" s="6">
        <v>1</v>
      </c>
      <c r="E28" s="8"/>
      <c r="F28" s="8">
        <f t="shared" si="4"/>
        <v>0</v>
      </c>
      <c r="G28" s="8"/>
      <c r="H28" s="8"/>
      <c r="I28" s="8"/>
    </row>
    <row r="29" spans="1:9" ht="78" x14ac:dyDescent="0.25">
      <c r="A29" s="6">
        <f t="shared" si="5"/>
        <v>21</v>
      </c>
      <c r="B29" s="7" t="s">
        <v>34</v>
      </c>
      <c r="C29" s="6" t="s">
        <v>11</v>
      </c>
      <c r="D29" s="6">
        <v>1</v>
      </c>
      <c r="E29" s="8"/>
      <c r="F29" s="8">
        <f t="shared" si="4"/>
        <v>0</v>
      </c>
      <c r="G29" s="8"/>
      <c r="H29" s="8"/>
      <c r="I29" s="8"/>
    </row>
    <row r="30" spans="1:9" ht="46.8" x14ac:dyDescent="0.25">
      <c r="A30" s="6">
        <f t="shared" si="5"/>
        <v>22</v>
      </c>
      <c r="B30" s="7" t="s">
        <v>33</v>
      </c>
      <c r="C30" s="6" t="s">
        <v>10</v>
      </c>
      <c r="D30" s="6">
        <v>13</v>
      </c>
      <c r="E30" s="8"/>
      <c r="F30" s="8">
        <f t="shared" si="4"/>
        <v>0</v>
      </c>
      <c r="G30" s="8"/>
      <c r="H30" s="8"/>
      <c r="I30" s="8"/>
    </row>
    <row r="31" spans="1:9" ht="62.4" x14ac:dyDescent="0.25">
      <c r="A31" s="6">
        <f t="shared" si="5"/>
        <v>23</v>
      </c>
      <c r="B31" s="7" t="s">
        <v>28</v>
      </c>
      <c r="C31" s="6" t="s">
        <v>11</v>
      </c>
      <c r="D31" s="6">
        <v>2</v>
      </c>
      <c r="E31" s="8"/>
      <c r="F31" s="8">
        <f t="shared" si="4"/>
        <v>0</v>
      </c>
      <c r="G31" s="8"/>
      <c r="H31" s="8"/>
      <c r="I31" s="8"/>
    </row>
    <row r="32" spans="1:9" ht="31.2" x14ac:dyDescent="0.25">
      <c r="A32" s="6">
        <f>A30+1</f>
        <v>23</v>
      </c>
      <c r="B32" s="7" t="s">
        <v>45</v>
      </c>
      <c r="C32" s="6" t="s">
        <v>10</v>
      </c>
      <c r="D32" s="6">
        <v>2</v>
      </c>
      <c r="E32" s="8"/>
      <c r="F32" s="8">
        <f t="shared" si="4"/>
        <v>0</v>
      </c>
      <c r="G32" s="8"/>
      <c r="H32" s="8"/>
      <c r="I32" s="8"/>
    </row>
    <row r="33" spans="1:9" ht="15.6" x14ac:dyDescent="0.25">
      <c r="A33" s="6">
        <f>A31+1</f>
        <v>24</v>
      </c>
      <c r="B33" s="7" t="s">
        <v>44</v>
      </c>
      <c r="C33" s="6" t="s">
        <v>10</v>
      </c>
      <c r="D33" s="6">
        <v>1</v>
      </c>
      <c r="E33" s="8"/>
      <c r="F33" s="8">
        <f t="shared" si="4"/>
        <v>0</v>
      </c>
      <c r="G33" s="8"/>
      <c r="H33" s="8"/>
      <c r="I33" s="8"/>
    </row>
    <row r="34" spans="1:9" ht="15.6" x14ac:dyDescent="0.25">
      <c r="A34" s="16" t="s">
        <v>12</v>
      </c>
      <c r="B34" s="17" t="s">
        <v>13</v>
      </c>
      <c r="C34" s="16"/>
      <c r="D34" s="16"/>
      <c r="E34" s="16"/>
      <c r="F34" s="18">
        <f>SUM(F23:F33)</f>
        <v>0</v>
      </c>
      <c r="G34" s="18"/>
      <c r="H34" s="18"/>
      <c r="I34" s="18"/>
    </row>
    <row r="35" spans="1:9" ht="15.6" x14ac:dyDescent="0.25">
      <c r="A35" s="19"/>
      <c r="B35" s="19"/>
      <c r="C35" s="20"/>
      <c r="D35" s="21"/>
      <c r="E35" s="22"/>
      <c r="F35" s="22"/>
      <c r="G35" s="22"/>
      <c r="H35" s="22"/>
      <c r="I35" s="22"/>
    </row>
    <row r="36" spans="1:9" ht="15.6" x14ac:dyDescent="0.25">
      <c r="A36" s="12" t="s">
        <v>14</v>
      </c>
      <c r="B36" s="13" t="s">
        <v>15</v>
      </c>
      <c r="C36" s="14"/>
      <c r="D36" s="23"/>
      <c r="E36" s="24"/>
      <c r="F36" s="23"/>
      <c r="G36" s="23"/>
      <c r="H36" s="23"/>
      <c r="I36" s="23"/>
    </row>
    <row r="37" spans="1:9" ht="140.4" x14ac:dyDescent="0.25">
      <c r="A37" s="6">
        <f>A33+1</f>
        <v>25</v>
      </c>
      <c r="B37" s="7" t="s">
        <v>60</v>
      </c>
      <c r="C37" s="6" t="s">
        <v>10</v>
      </c>
      <c r="D37" s="6">
        <v>9</v>
      </c>
      <c r="E37" s="8"/>
      <c r="F37" s="8">
        <f t="shared" ref="F37:F51" si="6">E37*D37</f>
        <v>0</v>
      </c>
      <c r="G37" s="8"/>
      <c r="H37" s="8"/>
      <c r="I37" s="8"/>
    </row>
    <row r="38" spans="1:9" ht="31.2" x14ac:dyDescent="0.25">
      <c r="A38" s="6">
        <f>A37+1</f>
        <v>26</v>
      </c>
      <c r="B38" s="7" t="s">
        <v>48</v>
      </c>
      <c r="C38" s="6" t="s">
        <v>10</v>
      </c>
      <c r="D38" s="6">
        <v>1</v>
      </c>
      <c r="E38" s="8"/>
      <c r="F38" s="8">
        <f t="shared" si="6"/>
        <v>0</v>
      </c>
      <c r="G38" s="8"/>
      <c r="H38" s="8"/>
      <c r="I38" s="8"/>
    </row>
    <row r="39" spans="1:9" ht="22.2" customHeight="1" x14ac:dyDescent="0.25">
      <c r="A39" s="6">
        <f t="shared" ref="A39:A51" si="7">A38+1</f>
        <v>27</v>
      </c>
      <c r="B39" s="41" t="s">
        <v>51</v>
      </c>
      <c r="C39" s="6" t="s">
        <v>10</v>
      </c>
      <c r="D39" s="6">
        <v>9</v>
      </c>
      <c r="E39" s="8"/>
      <c r="F39" s="8">
        <f t="shared" si="6"/>
        <v>0</v>
      </c>
      <c r="G39" s="8"/>
      <c r="H39" s="8"/>
      <c r="I39" s="8"/>
    </row>
    <row r="40" spans="1:9" ht="31.2" x14ac:dyDescent="0.3">
      <c r="A40" s="6">
        <f t="shared" si="7"/>
        <v>28</v>
      </c>
      <c r="B40" s="1" t="s">
        <v>52</v>
      </c>
      <c r="C40" s="6" t="s">
        <v>10</v>
      </c>
      <c r="D40" s="6">
        <v>1</v>
      </c>
      <c r="E40" s="8"/>
      <c r="F40" s="8">
        <f t="shared" si="6"/>
        <v>0</v>
      </c>
      <c r="G40" s="8"/>
      <c r="H40" s="8"/>
      <c r="I40" s="8"/>
    </row>
    <row r="41" spans="1:9" ht="31.2" x14ac:dyDescent="0.25">
      <c r="A41" s="6">
        <f t="shared" si="7"/>
        <v>29</v>
      </c>
      <c r="B41" s="7" t="s">
        <v>35</v>
      </c>
      <c r="C41" s="6" t="s">
        <v>11</v>
      </c>
      <c r="D41" s="6">
        <v>1</v>
      </c>
      <c r="E41" s="8"/>
      <c r="F41" s="8">
        <f t="shared" si="6"/>
        <v>0</v>
      </c>
      <c r="G41" s="8"/>
      <c r="H41" s="8"/>
      <c r="I41" s="8"/>
    </row>
    <row r="42" spans="1:9" ht="62.4" x14ac:dyDescent="0.25">
      <c r="A42" s="6">
        <f t="shared" si="7"/>
        <v>30</v>
      </c>
      <c r="B42" s="7" t="s">
        <v>36</v>
      </c>
      <c r="C42" s="6" t="s">
        <v>11</v>
      </c>
      <c r="D42" s="6">
        <v>2</v>
      </c>
      <c r="E42" s="8"/>
      <c r="F42" s="8">
        <f t="shared" si="6"/>
        <v>0</v>
      </c>
      <c r="G42" s="8"/>
      <c r="H42" s="8"/>
      <c r="I42" s="8"/>
    </row>
    <row r="43" spans="1:9" ht="31.2" x14ac:dyDescent="0.25">
      <c r="A43" s="6">
        <f t="shared" si="7"/>
        <v>31</v>
      </c>
      <c r="B43" s="7" t="s">
        <v>37</v>
      </c>
      <c r="C43" s="6" t="s">
        <v>10</v>
      </c>
      <c r="D43" s="6">
        <v>2</v>
      </c>
      <c r="E43" s="8"/>
      <c r="F43" s="8">
        <f t="shared" si="6"/>
        <v>0</v>
      </c>
      <c r="G43" s="8"/>
      <c r="H43" s="8"/>
      <c r="I43" s="8"/>
    </row>
    <row r="44" spans="1:9" ht="31.2" x14ac:dyDescent="0.3">
      <c r="A44" s="6">
        <f t="shared" si="7"/>
        <v>32</v>
      </c>
      <c r="B44" s="1" t="s">
        <v>54</v>
      </c>
      <c r="C44" s="6" t="s">
        <v>11</v>
      </c>
      <c r="D44" s="6">
        <v>3</v>
      </c>
      <c r="E44" s="8"/>
      <c r="F44" s="8">
        <f t="shared" si="6"/>
        <v>0</v>
      </c>
      <c r="G44" s="8"/>
      <c r="H44" s="8"/>
      <c r="I44" s="8"/>
    </row>
    <row r="45" spans="1:9" ht="31.2" x14ac:dyDescent="0.3">
      <c r="A45" s="6">
        <f t="shared" si="7"/>
        <v>33</v>
      </c>
      <c r="B45" s="1" t="s">
        <v>55</v>
      </c>
      <c r="C45" s="6" t="s">
        <v>11</v>
      </c>
      <c r="D45" s="6">
        <v>2</v>
      </c>
      <c r="E45" s="8"/>
      <c r="F45" s="8">
        <f t="shared" si="6"/>
        <v>0</v>
      </c>
      <c r="G45" s="8"/>
      <c r="H45" s="8"/>
      <c r="I45" s="8"/>
    </row>
    <row r="46" spans="1:9" ht="46.8" x14ac:dyDescent="0.25">
      <c r="A46" s="6">
        <f t="shared" si="7"/>
        <v>34</v>
      </c>
      <c r="B46" s="7" t="s">
        <v>38</v>
      </c>
      <c r="C46" s="6" t="s">
        <v>41</v>
      </c>
      <c r="D46" s="6">
        <v>350</v>
      </c>
      <c r="E46" s="8"/>
      <c r="F46" s="8">
        <f t="shared" si="6"/>
        <v>0</v>
      </c>
      <c r="G46" s="8"/>
      <c r="H46" s="8"/>
      <c r="I46" s="8"/>
    </row>
    <row r="47" spans="1:9" ht="15.6" x14ac:dyDescent="0.25">
      <c r="A47" s="6">
        <f t="shared" si="7"/>
        <v>35</v>
      </c>
      <c r="B47" s="3" t="s">
        <v>53</v>
      </c>
      <c r="C47" s="6" t="s">
        <v>41</v>
      </c>
      <c r="D47" s="6">
        <v>440</v>
      </c>
      <c r="E47" s="8"/>
      <c r="F47" s="8">
        <f t="shared" si="6"/>
        <v>0</v>
      </c>
      <c r="G47" s="8"/>
      <c r="H47" s="8"/>
      <c r="I47" s="8"/>
    </row>
    <row r="48" spans="1:9" ht="15.6" x14ac:dyDescent="0.25">
      <c r="A48" s="6">
        <f t="shared" si="7"/>
        <v>36</v>
      </c>
      <c r="B48" s="7" t="s">
        <v>39</v>
      </c>
      <c r="C48" s="6" t="s">
        <v>41</v>
      </c>
      <c r="D48" s="6">
        <v>280</v>
      </c>
      <c r="E48" s="8"/>
      <c r="F48" s="8">
        <f t="shared" si="6"/>
        <v>0</v>
      </c>
      <c r="G48" s="8"/>
      <c r="H48" s="8"/>
      <c r="I48" s="8"/>
    </row>
    <row r="49" spans="1:9" ht="15.6" x14ac:dyDescent="0.25">
      <c r="A49" s="6">
        <f>A47+1</f>
        <v>36</v>
      </c>
      <c r="B49" s="7" t="s">
        <v>40</v>
      </c>
      <c r="C49" s="6" t="s">
        <v>41</v>
      </c>
      <c r="D49" s="6">
        <v>45</v>
      </c>
      <c r="E49" s="8"/>
      <c r="F49" s="8">
        <f t="shared" si="6"/>
        <v>0</v>
      </c>
      <c r="G49" s="8"/>
      <c r="H49" s="8"/>
      <c r="I49" s="8"/>
    </row>
    <row r="50" spans="1:9" ht="15.6" x14ac:dyDescent="0.25">
      <c r="A50" s="6">
        <f t="shared" ref="A50" si="8">A49+1</f>
        <v>37</v>
      </c>
      <c r="B50" s="2" t="s">
        <v>56</v>
      </c>
      <c r="C50" s="6" t="s">
        <v>41</v>
      </c>
      <c r="D50" s="6">
        <v>30</v>
      </c>
      <c r="E50" s="8"/>
      <c r="F50" s="8">
        <f t="shared" si="6"/>
        <v>0</v>
      </c>
      <c r="G50" s="8"/>
      <c r="H50" s="8"/>
      <c r="I50" s="8"/>
    </row>
    <row r="51" spans="1:9" ht="62.4" x14ac:dyDescent="0.25">
      <c r="A51" s="6">
        <f t="shared" si="7"/>
        <v>38</v>
      </c>
      <c r="B51" s="2" t="s">
        <v>61</v>
      </c>
      <c r="C51" s="6" t="s">
        <v>11</v>
      </c>
      <c r="D51" s="6">
        <v>2</v>
      </c>
      <c r="E51" s="8"/>
      <c r="F51" s="8">
        <f t="shared" si="6"/>
        <v>0</v>
      </c>
      <c r="G51" s="8"/>
      <c r="H51" s="8"/>
      <c r="I51" s="8"/>
    </row>
    <row r="52" spans="1:9" ht="15.6" x14ac:dyDescent="0.25">
      <c r="A52" s="16" t="s">
        <v>14</v>
      </c>
      <c r="B52" s="17" t="s">
        <v>16</v>
      </c>
      <c r="C52" s="26"/>
      <c r="D52" s="27"/>
      <c r="E52" s="27"/>
      <c r="F52" s="28">
        <f>SUM(F37:F51)</f>
        <v>0</v>
      </c>
      <c r="G52" s="28"/>
      <c r="H52" s="28"/>
      <c r="I52" s="28"/>
    </row>
    <row r="53" spans="1:9" ht="15.6" x14ac:dyDescent="0.25">
      <c r="A53" s="10"/>
      <c r="B53" s="19"/>
      <c r="C53" s="10"/>
      <c r="D53" s="6"/>
      <c r="E53" s="6"/>
      <c r="F53" s="6"/>
      <c r="G53" s="6"/>
      <c r="H53" s="6"/>
      <c r="I53" s="6"/>
    </row>
    <row r="54" spans="1:9" ht="15.6" x14ac:dyDescent="0.25">
      <c r="A54" s="12" t="s">
        <v>17</v>
      </c>
      <c r="B54" s="13" t="s">
        <v>65</v>
      </c>
      <c r="C54" s="14"/>
      <c r="D54" s="23"/>
      <c r="E54" s="24"/>
      <c r="F54" s="23"/>
      <c r="G54" s="23"/>
      <c r="H54" s="23"/>
      <c r="I54" s="23"/>
    </row>
    <row r="55" spans="1:9" ht="69" x14ac:dyDescent="0.25">
      <c r="A55" s="42">
        <v>46</v>
      </c>
      <c r="B55" s="4" t="s">
        <v>63</v>
      </c>
      <c r="C55" s="43" t="s">
        <v>64</v>
      </c>
      <c r="D55" s="6">
        <v>1</v>
      </c>
      <c r="E55" s="42"/>
      <c r="F55" s="8">
        <f t="shared" ref="F55" si="9">E55*D55</f>
        <v>0</v>
      </c>
      <c r="G55" s="8"/>
      <c r="H55" s="8"/>
      <c r="I55" s="8"/>
    </row>
    <row r="56" spans="1:9" ht="15.6" x14ac:dyDescent="0.25">
      <c r="A56" s="16" t="s">
        <v>17</v>
      </c>
      <c r="B56" s="17" t="s">
        <v>66</v>
      </c>
      <c r="C56" s="16"/>
      <c r="D56" s="16"/>
      <c r="E56" s="30"/>
      <c r="F56" s="28">
        <f>SUM(F55)</f>
        <v>0</v>
      </c>
      <c r="G56" s="28"/>
      <c r="H56" s="28"/>
      <c r="I56" s="28"/>
    </row>
    <row r="57" spans="1:9" ht="15.6" x14ac:dyDescent="0.25">
      <c r="A57" s="10"/>
      <c r="B57" s="19"/>
      <c r="C57" s="10"/>
      <c r="D57" s="6"/>
      <c r="E57" s="6"/>
      <c r="F57" s="6"/>
      <c r="G57" s="6"/>
      <c r="H57" s="6"/>
      <c r="I57" s="6"/>
    </row>
    <row r="58" spans="1:9" ht="15.6" x14ac:dyDescent="0.25">
      <c r="A58" s="12" t="s">
        <v>67</v>
      </c>
      <c r="B58" s="13" t="s">
        <v>21</v>
      </c>
      <c r="C58" s="14"/>
      <c r="D58" s="23"/>
      <c r="E58" s="24"/>
      <c r="F58" s="23"/>
      <c r="G58" s="23"/>
      <c r="H58" s="23"/>
      <c r="I58" s="23"/>
    </row>
    <row r="59" spans="1:9" ht="78" x14ac:dyDescent="0.25">
      <c r="A59" s="6">
        <f>A55+1</f>
        <v>47</v>
      </c>
      <c r="B59" s="7" t="s">
        <v>77</v>
      </c>
      <c r="C59" s="6" t="s">
        <v>82</v>
      </c>
      <c r="D59" s="6">
        <v>6</v>
      </c>
      <c r="E59" s="29"/>
      <c r="F59" s="6"/>
      <c r="G59" s="6"/>
      <c r="H59" s="6"/>
      <c r="I59" s="6"/>
    </row>
    <row r="60" spans="1:9" ht="62.4" x14ac:dyDescent="0.25">
      <c r="A60" s="6">
        <f t="shared" ref="A60" si="10">A59+1</f>
        <v>48</v>
      </c>
      <c r="B60" s="7" t="s">
        <v>79</v>
      </c>
      <c r="C60" s="6" t="s">
        <v>82</v>
      </c>
      <c r="D60" s="6">
        <v>6</v>
      </c>
      <c r="E60" s="29"/>
      <c r="F60" s="6"/>
      <c r="G60" s="6"/>
      <c r="H60" s="6"/>
      <c r="I60" s="6"/>
    </row>
    <row r="61" spans="1:9" ht="15.6" x14ac:dyDescent="0.25">
      <c r="A61" s="16" t="s">
        <v>17</v>
      </c>
      <c r="B61" s="17" t="s">
        <v>18</v>
      </c>
      <c r="C61" s="16"/>
      <c r="D61" s="16"/>
      <c r="E61" s="30"/>
      <c r="F61" s="28">
        <f>SUM(F59:F60)</f>
        <v>0</v>
      </c>
      <c r="G61" s="31"/>
      <c r="H61" s="31"/>
      <c r="I61" s="31"/>
    </row>
    <row r="62" spans="1:9" x14ac:dyDescent="0.25">
      <c r="A62" s="32"/>
      <c r="B62" s="32"/>
      <c r="C62" s="10"/>
      <c r="D62" s="10"/>
      <c r="E62" s="10"/>
      <c r="F62" s="10"/>
      <c r="G62" s="10"/>
      <c r="H62" s="10"/>
      <c r="I62" s="10"/>
    </row>
    <row r="63" spans="1:9" ht="15.6" x14ac:dyDescent="0.25">
      <c r="A63" s="33"/>
      <c r="B63" s="34" t="s">
        <v>62</v>
      </c>
      <c r="C63" s="33"/>
      <c r="D63" s="33"/>
      <c r="E63" s="33"/>
      <c r="F63" s="33"/>
      <c r="G63" s="33"/>
      <c r="H63" s="33"/>
      <c r="I63" s="33"/>
    </row>
    <row r="64" spans="1:9" ht="15.6" x14ac:dyDescent="0.25">
      <c r="A64" s="16" t="s">
        <v>19</v>
      </c>
      <c r="B64" s="48" t="s">
        <v>26</v>
      </c>
      <c r="C64" s="48"/>
      <c r="D64" s="48"/>
      <c r="E64" s="48"/>
      <c r="F64" s="28">
        <f>F20</f>
        <v>0</v>
      </c>
      <c r="G64" s="28"/>
      <c r="H64" s="28"/>
      <c r="I64" s="28"/>
    </row>
    <row r="65" spans="1:9" ht="15.6" x14ac:dyDescent="0.25">
      <c r="A65" s="16" t="s">
        <v>20</v>
      </c>
      <c r="B65" s="48" t="s">
        <v>27</v>
      </c>
      <c r="C65" s="48"/>
      <c r="D65" s="48"/>
      <c r="E65" s="48"/>
      <c r="F65" s="28">
        <f t="shared" ref="F65" si="11">F34</f>
        <v>0</v>
      </c>
      <c r="G65" s="28"/>
      <c r="H65" s="28"/>
      <c r="I65" s="28"/>
    </row>
    <row r="66" spans="1:9" ht="15.6" x14ac:dyDescent="0.25">
      <c r="A66" s="16" t="s">
        <v>14</v>
      </c>
      <c r="B66" s="48" t="s">
        <v>16</v>
      </c>
      <c r="C66" s="48"/>
      <c r="D66" s="48"/>
      <c r="E66" s="48"/>
      <c r="F66" s="28">
        <f>F52</f>
        <v>0</v>
      </c>
      <c r="G66" s="28"/>
      <c r="H66" s="28"/>
      <c r="I66" s="28"/>
    </row>
    <row r="67" spans="1:9" ht="15.6" x14ac:dyDescent="0.25">
      <c r="A67" s="16" t="s">
        <v>17</v>
      </c>
      <c r="B67" s="48" t="s">
        <v>66</v>
      </c>
      <c r="C67" s="48"/>
      <c r="D67" s="48"/>
      <c r="E67" s="48"/>
      <c r="F67" s="28">
        <f>F56</f>
        <v>0</v>
      </c>
      <c r="G67" s="28"/>
      <c r="H67" s="28"/>
      <c r="I67" s="28"/>
    </row>
    <row r="68" spans="1:9" ht="15.6" x14ac:dyDescent="0.25">
      <c r="A68" s="16" t="s">
        <v>67</v>
      </c>
      <c r="B68" s="48" t="s">
        <v>22</v>
      </c>
      <c r="C68" s="48"/>
      <c r="D68" s="48"/>
      <c r="E68" s="48"/>
      <c r="F68" s="28">
        <f>F61</f>
        <v>0</v>
      </c>
      <c r="G68" s="35"/>
      <c r="H68" s="35"/>
      <c r="I68" s="35"/>
    </row>
    <row r="69" spans="1:9" ht="22.8" customHeight="1" x14ac:dyDescent="0.25">
      <c r="A69" s="33"/>
      <c r="B69" s="53" t="s">
        <v>68</v>
      </c>
      <c r="C69" s="53"/>
      <c r="D69" s="53"/>
      <c r="E69" s="53"/>
      <c r="F69" s="28">
        <f t="shared" ref="F69" si="12">SUM(F64:F68)</f>
        <v>0</v>
      </c>
      <c r="G69" s="28"/>
      <c r="H69" s="28"/>
      <c r="I69" s="28"/>
    </row>
    <row r="70" spans="1:9" ht="15.6" x14ac:dyDescent="0.3">
      <c r="A70" s="36"/>
      <c r="B70" s="37" t="s">
        <v>46</v>
      </c>
      <c r="C70" s="38"/>
      <c r="D70" s="38"/>
      <c r="E70" s="39">
        <v>0.17</v>
      </c>
      <c r="F70" s="40">
        <f>F69*E70</f>
        <v>0</v>
      </c>
      <c r="G70" s="40"/>
      <c r="H70" s="40"/>
      <c r="I70" s="40"/>
    </row>
    <row r="71" spans="1:9" ht="15.6" x14ac:dyDescent="0.3">
      <c r="A71" s="36"/>
      <c r="B71" s="37" t="s">
        <v>47</v>
      </c>
      <c r="C71" s="38"/>
      <c r="D71" s="38"/>
      <c r="E71" s="38"/>
      <c r="F71" s="40">
        <f>SUM(F69:F70)</f>
        <v>0</v>
      </c>
      <c r="G71" s="40"/>
      <c r="H71" s="40"/>
      <c r="I71" s="40"/>
    </row>
  </sheetData>
  <mergeCells count="8">
    <mergeCell ref="B64:E64"/>
    <mergeCell ref="A1:H1"/>
    <mergeCell ref="A2:I2"/>
    <mergeCell ref="B68:E68"/>
    <mergeCell ref="B69:E69"/>
    <mergeCell ref="B65:E65"/>
    <mergeCell ref="B66:E66"/>
    <mergeCell ref="B67:E6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 כמויות מכרז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עופר פירסט</dc:creator>
  <cp:lastModifiedBy>איתן קליין</cp:lastModifiedBy>
  <dcterms:created xsi:type="dcterms:W3CDTF">2019-12-14T21:43:09Z</dcterms:created>
  <dcterms:modified xsi:type="dcterms:W3CDTF">2023-09-02T21:24:17Z</dcterms:modified>
</cp:coreProperties>
</file>